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MODELO DE ORÇAMENTO" sheetId="1" r:id="rId1"/>
  </sheets>
  <definedNames>
    <definedName name="__xlfn_IFERROR">NA()</definedName>
    <definedName name="__xlnm_Print_Area_1" localSheetId="0">'MODELO DE ORÇAMENTO'!$A$1:$D$55</definedName>
    <definedName name="__xlnm_Print_Area_2">#REF!</definedName>
    <definedName name="__xlnm_Print_Area_3">#REF!</definedName>
    <definedName name="__xlnm_Print_Titles_1" localSheetId="0">'MODELO DE ORÇAMENTO'!$1:$9</definedName>
    <definedName name="__xlnm_Print_Titles_2">#REF!</definedName>
    <definedName name="__xlnm_Print_Titles_3">#REF!</definedName>
    <definedName name="_xlnm._FilterDatabase" localSheetId="0" hidden="1">'MODELO DE ORÇAMENTO'!$A$9:$D$58</definedName>
    <definedName name="_xlnm.Print_Area" localSheetId="0">'MODELO DE ORÇAMENTO'!$A$1:$G$57</definedName>
    <definedName name="Excel_BuiltIn__FilterDatabase" localSheetId="0">'MODELO DE ORÇAMENTO'!#REF!</definedName>
    <definedName name="Excel_BuiltIn_Print_Area" localSheetId="0">'MODELO DE ORÇAMENTO'!$A$1:$D$57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0">'MODELO DE ORÇAMENTO'!$9:$9</definedName>
    <definedName name="Z_2483EC8A_7597_461B_9CFC_2FA94ACA4DFB_.wvu.FilterData" localSheetId="0" hidden="1">'MODELO DE ORÇAMENTO'!$A$9:$D$57</definedName>
    <definedName name="Z_29968698_A86A_456F_9240_BB3FE00129DB__wvu_FilterData" localSheetId="0">'MODELO DE ORÇAMENTO'!$A$9:$D$57</definedName>
    <definedName name="Z_30999B9E_2E65_4663_976F_9A54CE05102E__wvu_FilterData" localSheetId="0">'MODELO DE ORÇAMENTO'!$A$9:$D$57</definedName>
    <definedName name="Z_30999B9E_2E65_4663_976F_9A54CE05102E__wvu_PrintArea" localSheetId="0">'MODELO DE ORÇAMENTO'!$A$1:$D$58</definedName>
    <definedName name="Z_30999B9E_2E65_4663_976F_9A54CE05102E__wvu_PrintTitles" localSheetId="0">'MODELO DE ORÇAMENTO'!$1:$9</definedName>
    <definedName name="Z_37FA8F07_9D7A_418D_BC30_0AE0C3739A19__wvu_FilterData" localSheetId="0">'MODELO DE ORÇAMENTO'!$A$9:$D$55</definedName>
    <definedName name="Z_3B8348FD_7A00_44FD_ACF5_E6A19592872E_.wvu.Cols" localSheetId="0" hidden="1">'MODELO DE ORÇAMENTO'!#REF!</definedName>
    <definedName name="Z_3B8348FD_7A00_44FD_ACF5_E6A19592872E_.wvu.FilterData" localSheetId="0" hidden="1">'MODELO DE ORÇAMENTO'!$A$9:$D$57</definedName>
    <definedName name="Z_3B8348FD_7A00_44FD_ACF5_E6A19592872E_.wvu.PrintArea" localSheetId="0" hidden="1">'MODELO DE ORÇAMENTO'!$A$1:$D$58</definedName>
    <definedName name="Z_3B8348FD_7A00_44FD_ACF5_E6A19592872E_.wvu.PrintTitles" localSheetId="0" hidden="1">'MODELO DE ORÇAMENTO'!$9:$9</definedName>
    <definedName name="Z_50160325_FDD6_4995_897D_2F4F0C6430EC__wvu_FilterData" localSheetId="0">'MODELO DE ORÇAMENTO'!$A$9:$D$55</definedName>
    <definedName name="Z_50160325_FDD6_4995_897D_2F4F0C6430EC__wvu_PrintArea" localSheetId="0">'MODELO DE ORÇAMENTO'!$A$1:$D$58</definedName>
    <definedName name="Z_50160325_FDD6_4995_897D_2F4F0C6430EC__wvu_PrintTitles" localSheetId="0">'MODELO DE ORÇAMENTO'!$1:$9</definedName>
    <definedName name="Z_51679F6D_52C9_495E_8CE0_A4AA589D4632__wvu_FilterData" localSheetId="0">'MODELO DE ORÇAMENTO'!$A$9:$D$55</definedName>
    <definedName name="Z_65A89EDC_E2EF_4E49_9370_82AFDB881213__wvu_FilterData" localSheetId="0">'MODELO DE ORÇAMENTO'!$A$9:$D$55</definedName>
    <definedName name="Z_8EC65F00_94CE_4AAC_901F_0F1A78C19FA2__wvu_FilterData" localSheetId="0">'MODELO DE ORÇAMENTO'!$A$9:$D$55</definedName>
    <definedName name="Z_B535EED3_096A_4559_AE37_6359A35C71B4_.wvu.Cols" localSheetId="0" hidden="1">'MODELO DE ORÇAMENTO'!#REF!,'MODELO DE ORÇAMENTO'!#REF!</definedName>
    <definedName name="Z_B535EED3_096A_4559_AE37_6359A35C71B4_.wvu.FilterData" localSheetId="0" hidden="1">'MODELO DE ORÇAMENTO'!$A$9:$D$57</definedName>
    <definedName name="Z_B535EED3_096A_4559_AE37_6359A35C71B4_.wvu.PrintArea" localSheetId="0" hidden="1">'MODELO DE ORÇAMENTO'!$A$1:$D$58</definedName>
    <definedName name="Z_B535EED3_096A_4559_AE37_6359A35C71B4_.wvu.PrintTitles" localSheetId="0" hidden="1">'MODELO DE ORÇAMENTO'!$9:$9</definedName>
    <definedName name="Z_CC09A366_C6A3_4857_97A0_64EABF22978D__wvu_FilterData" localSheetId="0">'MODELO DE ORÇAMENTO'!$A$9:$D$57</definedName>
    <definedName name="Z_CE6D2F78_279A_48FF_B90B_4CA40BF0D3DA__wvu_FilterData" localSheetId="0">'MODELO DE ORÇAMENTO'!$A$9:$D$57</definedName>
    <definedName name="Z_CE6D2F78_279A_48FF_B90B_4CA40BF0D3DA__wvu_PrintArea" localSheetId="0">'MODELO DE ORÇAMENTO'!$A$1:$D$58</definedName>
    <definedName name="Z_CE6D2F78_279A_48FF_B90B_4CA40BF0D3DA__wvu_PrintTitles" localSheetId="0">'MODELO DE ORÇAMENTO'!$1:$9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36" i="1"/>
  <c r="F37" i="1"/>
  <c r="F38" i="1"/>
  <c r="F22" i="1"/>
  <c r="F27" i="1"/>
  <c r="F28" i="1"/>
  <c r="F29" i="1"/>
  <c r="F30" i="1"/>
  <c r="F31" i="1"/>
  <c r="F32" i="1"/>
  <c r="F34" i="1"/>
  <c r="F35" i="1"/>
  <c r="F43" i="1"/>
  <c r="F44" i="1"/>
  <c r="F45" i="1"/>
  <c r="F46" i="1"/>
  <c r="F47" i="1"/>
  <c r="F49" i="1"/>
  <c r="F50" i="1"/>
  <c r="F51" i="1"/>
  <c r="F52" i="1"/>
  <c r="F53" i="1"/>
  <c r="F54" i="1"/>
  <c r="F41" i="1"/>
  <c r="F42" i="1"/>
  <c r="F40" i="1"/>
  <c r="F18" i="1"/>
  <c r="E39" i="1" l="1"/>
  <c r="D48" i="1"/>
  <c r="F48" i="1" s="1"/>
  <c r="D33" i="1"/>
  <c r="F33" i="1" s="1"/>
  <c r="F21" i="1"/>
  <c r="F19" i="1"/>
  <c r="F17" i="1"/>
  <c r="F16" i="1"/>
  <c r="F15" i="1"/>
  <c r="F14" i="1"/>
  <c r="F13" i="1"/>
  <c r="F12" i="1"/>
  <c r="E20" i="1" l="1"/>
  <c r="E11" i="1"/>
  <c r="C11" i="1"/>
  <c r="C39" i="1"/>
  <c r="E10" i="1" l="1"/>
  <c r="E55" i="1" s="1"/>
  <c r="G23" i="1" l="1"/>
  <c r="G25" i="1"/>
  <c r="G27" i="1"/>
  <c r="G29" i="1"/>
  <c r="G31" i="1"/>
  <c r="G33" i="1"/>
  <c r="G35" i="1"/>
  <c r="G37" i="1"/>
  <c r="G22" i="1"/>
  <c r="G24" i="1"/>
  <c r="G26" i="1"/>
  <c r="G28" i="1"/>
  <c r="G30" i="1"/>
  <c r="G32" i="1"/>
  <c r="G34" i="1"/>
  <c r="G36" i="1"/>
  <c r="G38" i="1"/>
  <c r="G41" i="1"/>
  <c r="G43" i="1"/>
  <c r="G45" i="1"/>
  <c r="G47" i="1"/>
  <c r="G49" i="1"/>
  <c r="G51" i="1"/>
  <c r="G53" i="1"/>
  <c r="G42" i="1"/>
  <c r="G46" i="1"/>
  <c r="G48" i="1"/>
  <c r="G50" i="1"/>
  <c r="G52" i="1"/>
  <c r="G54" i="1"/>
  <c r="G44" i="1"/>
  <c r="G40" i="1"/>
  <c r="G18" i="1"/>
  <c r="G19" i="1"/>
  <c r="G15" i="1"/>
  <c r="G14" i="1"/>
  <c r="G17" i="1"/>
  <c r="G12" i="1"/>
  <c r="G16" i="1"/>
  <c r="G21" i="1"/>
  <c r="G13" i="1"/>
  <c r="G11" i="1" l="1"/>
  <c r="G39" i="1"/>
  <c r="G20" i="1"/>
  <c r="G10" i="1" l="1"/>
  <c r="G55" i="1"/>
</calcChain>
</file>

<file path=xl/sharedStrings.xml><?xml version="1.0" encoding="utf-8"?>
<sst xmlns="http://schemas.openxmlformats.org/spreadsheetml/2006/main" count="144" uniqueCount="108">
  <si>
    <t xml:space="preserve">OBRA: </t>
  </si>
  <si>
    <t xml:space="preserve">CONTRATAÇÃO DE EMPRESA ESPECIALIZADA EM PRESTAÇÃO DE SERVIÇOS PARA IMPLANTAÇÃO DO SISTEMA DE SOM, INFRAESTRUTURA DE CAMERAS DE SEGURANÇA (CFTV) E PONTOS DE REDE LÓGICA NO PARQUE MUNICIPAL DE ITAPEVI. CONTEMPLANDO TODOS OS MATERIAIS, EQUIPAMENTOS DE SOM, EQUIPAMENTOS DE REDE LÓGICA E MÃO DE OBRA NECESSÁRIOS. </t>
  </si>
  <si>
    <t xml:space="preserve">Tipo de Intervenção: </t>
  </si>
  <si>
    <t xml:space="preserve">IMPLANTAÇÃO DO SISTEMA DE AUDIO / VISUAL </t>
  </si>
  <si>
    <t>Endereço :</t>
  </si>
  <si>
    <t>Item</t>
  </si>
  <si>
    <t>Descrição dos Serviços</t>
  </si>
  <si>
    <t>Un.</t>
  </si>
  <si>
    <t>Qtd.</t>
  </si>
  <si>
    <t xml:space="preserve">Custo un. </t>
  </si>
  <si>
    <t>Custo Total</t>
  </si>
  <si>
    <t xml:space="preserve">% </t>
  </si>
  <si>
    <t>SERVIÇO DE ADEQUAÇÃO</t>
  </si>
  <si>
    <t>01.01</t>
  </si>
  <si>
    <t xml:space="preserve">EQUIPAMENTOS </t>
  </si>
  <si>
    <t>01.01.01</t>
  </si>
  <si>
    <t>Amplificador potência 300 RMS em linha de 70V</t>
  </si>
  <si>
    <t>un</t>
  </si>
  <si>
    <t>01.01.02</t>
  </si>
  <si>
    <t>Corneta 43W c/ IP66 incluso Trafo</t>
  </si>
  <si>
    <t>01.01.03</t>
  </si>
  <si>
    <t xml:space="preserve">Microfone com fio profissional </t>
  </si>
  <si>
    <t>01.01.04</t>
  </si>
  <si>
    <t>Microfone sem fio profissional</t>
  </si>
  <si>
    <t>01.01.05</t>
  </si>
  <si>
    <t xml:space="preserve">Cabo para microfone </t>
  </si>
  <si>
    <t>m</t>
  </si>
  <si>
    <t>01.01.06</t>
  </si>
  <si>
    <t>Patch Panel De 24 Portas - Categoria 5</t>
  </si>
  <si>
    <t>01.01.07</t>
  </si>
  <si>
    <t xml:space="preserve">Nobreak 600VA Bi-volts </t>
  </si>
  <si>
    <t>01.02</t>
  </si>
  <si>
    <t>01.02.01</t>
  </si>
  <si>
    <t>Cabo PP de 2 x 4 mm², Isolamento 750 V</t>
  </si>
  <si>
    <t>01.02.02</t>
  </si>
  <si>
    <t>Cabo PP 2 x 2,5 mm², isolamento 750V</t>
  </si>
  <si>
    <t>01.02.03</t>
  </si>
  <si>
    <t>Patch Cords De 1,50 Ou 3,00 M - Rj-45 / Rj-45 - Categoria 5e</t>
  </si>
  <si>
    <t>01.02.04</t>
  </si>
  <si>
    <t>Conector Rj 45 para Rede de Dados</t>
  </si>
  <si>
    <t>01.02.05</t>
  </si>
  <si>
    <t>Eletroduto Galvanizado, Médio De 2´ barra de 3 mtrs. - Com Acessórios</t>
  </si>
  <si>
    <t>cj</t>
  </si>
  <si>
    <t>01.02.06</t>
  </si>
  <si>
    <t>Eletroduto Galvanizado, Médio De 3/4´ barra de 3 mtrs. - Com Acessórios</t>
  </si>
  <si>
    <t>01.02.07</t>
  </si>
  <si>
    <t>Condulete Multiplo X aluminio de 2´</t>
  </si>
  <si>
    <t>01.02.08</t>
  </si>
  <si>
    <t>Condulete Multiplo X aluminio de 3/4´</t>
  </si>
  <si>
    <t>01.02.09</t>
  </si>
  <si>
    <t>PEAD 50 mm</t>
  </si>
  <si>
    <t>01.02.10</t>
  </si>
  <si>
    <t xml:space="preserve">Canaflex 3/4" </t>
  </si>
  <si>
    <t>01.02.11</t>
  </si>
  <si>
    <t>Caixa de Passagem 600 x 600 mm c/ tampa</t>
  </si>
  <si>
    <t>01.03</t>
  </si>
  <si>
    <t>SERVIÇOS</t>
  </si>
  <si>
    <t>01.03.01</t>
  </si>
  <si>
    <t>Perfuração utilizando metodo MND (metodo não destrutivo)</t>
  </si>
  <si>
    <t>01.03.02</t>
  </si>
  <si>
    <t xml:space="preserve">Escavação Manual </t>
  </si>
  <si>
    <t>01.03.03</t>
  </si>
  <si>
    <t>Implantação de infraestrutura para sistema de audio / video</t>
  </si>
  <si>
    <t>01.03.04</t>
  </si>
  <si>
    <t>Instalação de Câmeras de Monitoramento CFTV e Configuração</t>
  </si>
  <si>
    <t>serv.</t>
  </si>
  <si>
    <t>01.03.05</t>
  </si>
  <si>
    <t>Instalação de Sistema de Som e Configuração</t>
  </si>
  <si>
    <t>01.03.06</t>
  </si>
  <si>
    <t>Instalação de Sistema de Dados e Configuração</t>
  </si>
  <si>
    <t>01.03.07</t>
  </si>
  <si>
    <t>TOTAL GERAL</t>
  </si>
  <si>
    <t>TOTAL</t>
  </si>
  <si>
    <t>01.01.08</t>
  </si>
  <si>
    <t>Conversor de mídia Giga Bit (par A+B) fibra Òptica 1.000mb 20km</t>
  </si>
  <si>
    <t>MATERIAIS</t>
  </si>
  <si>
    <t>Cabo flexivel 2,5mm², isolamento 750V</t>
  </si>
  <si>
    <t>Cabo de ree blindado externo Cat5 preto p/ câmeras de segurança</t>
  </si>
  <si>
    <t>Cabo de fibra Òptica drop flat Ftth 1fo 20km</t>
  </si>
  <si>
    <t>Conector Apc Sc de fibra Òptica c/ gabarito</t>
  </si>
  <si>
    <t xml:space="preserve">Curva galvanizada M/F 90º de 3/4" </t>
  </si>
  <si>
    <t>Fita perfurada Aço Inox 3/4" dentado 19mm para fita</t>
  </si>
  <si>
    <t>Fecho de Aço Inox 3/4" dentado 19mm para fita</t>
  </si>
  <si>
    <t>Projeto básico do serviço de perfuração MND (método não destrutivo)</t>
  </si>
  <si>
    <t>Projeto básico dos serviços de elétrica, rede de dados e câmeras de monitoramento (CFTV)</t>
  </si>
  <si>
    <t>Lançamento de cabo de fibra Òptica drop flat Ftth 1fo</t>
  </si>
  <si>
    <t>Fusão Òptica</t>
  </si>
  <si>
    <t>Passagem de cabo de rede blindado externo Cat5</t>
  </si>
  <si>
    <t>Passagem de cabo flexivel 2,5mm</t>
  </si>
  <si>
    <t>Instalação de conversor de midia Giga Bit (par A+B) fibra Òptica 1.000mb 20km</t>
  </si>
  <si>
    <t>par.</t>
  </si>
  <si>
    <t>Instalação de conector Apc Sc de fibra Òptica</t>
  </si>
  <si>
    <t xml:space="preserve">Conectorização e certificação de pontos de rede de dados </t>
  </si>
  <si>
    <t>01.02.12</t>
  </si>
  <si>
    <t>01.02.13</t>
  </si>
  <si>
    <t>01.02.14</t>
  </si>
  <si>
    <t>01.02.15</t>
  </si>
  <si>
    <t>01.02.16</t>
  </si>
  <si>
    <t>01.02.17</t>
  </si>
  <si>
    <t>01.02.18</t>
  </si>
  <si>
    <t>01.03.08</t>
  </si>
  <si>
    <t>01.03.09</t>
  </si>
  <si>
    <t>01.03.10</t>
  </si>
  <si>
    <t>01.03.11</t>
  </si>
  <si>
    <t>01.03.12</t>
  </si>
  <si>
    <t>01.03.13</t>
  </si>
  <si>
    <t>01.03.14</t>
  </si>
  <si>
    <t>01.03.15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</si>
</sst>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\-??_);_(@_)"/>
    <numFmt numFmtId="165" formatCode="##,##0.00\ &quot;m2&quot;"/>
    <numFmt numFmtId="166" formatCode="&quot;R$&quot;\ #,##0.00"/>
    <numFmt numFmtId="167" formatCode="0.0000"/>
    <numFmt numFmtId="168" formatCode="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rgb="FF0020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1" xfId="3" applyFont="1" applyBorder="1" applyAlignment="1" applyProtection="1">
      <alignment vertical="center"/>
      <protection locked="0"/>
    </xf>
    <xf numFmtId="0" fontId="0" fillId="0" borderId="0" xfId="3" applyFont="1" applyFill="1" applyBorder="1" applyAlignment="1" applyProtection="1">
      <alignment vertical="center"/>
      <protection locked="0"/>
    </xf>
    <xf numFmtId="0" fontId="3" fillId="0" borderId="2" xfId="3" applyFont="1" applyBorder="1" applyAlignment="1" applyProtection="1">
      <alignment vertical="center" wrapText="1"/>
      <protection hidden="1"/>
    </xf>
    <xf numFmtId="0" fontId="4" fillId="0" borderId="0" xfId="3" applyFont="1" applyFill="1" applyBorder="1" applyAlignment="1" applyProtection="1">
      <alignment vertical="center"/>
      <protection locked="0"/>
    </xf>
    <xf numFmtId="0" fontId="3" fillId="0" borderId="5" xfId="3" applyFont="1" applyBorder="1" applyAlignment="1" applyProtection="1">
      <alignment horizontal="left" vertical="center"/>
      <protection hidden="1"/>
    </xf>
    <xf numFmtId="0" fontId="3" fillId="0" borderId="0" xfId="3" applyFont="1" applyBorder="1" applyAlignment="1" applyProtection="1">
      <alignment horizontal="left" vertical="center" wrapText="1"/>
      <protection hidden="1"/>
    </xf>
    <xf numFmtId="0" fontId="3" fillId="0" borderId="0" xfId="3" applyFont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3" fillId="0" borderId="6" xfId="3" applyFont="1" applyBorder="1" applyAlignment="1" applyProtection="1">
      <alignment horizontal="center" vertical="center" wrapText="1"/>
      <protection hidden="1"/>
    </xf>
    <xf numFmtId="0" fontId="3" fillId="0" borderId="5" xfId="3" applyFont="1" applyBorder="1" applyAlignment="1" applyProtection="1">
      <alignment vertical="center"/>
      <protection hidden="1"/>
    </xf>
    <xf numFmtId="0" fontId="3" fillId="0" borderId="0" xfId="3" applyFont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 wrapText="1"/>
      <protection hidden="1"/>
    </xf>
    <xf numFmtId="165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3" applyNumberFormat="1" applyFont="1" applyBorder="1" applyAlignment="1" applyProtection="1">
      <alignment horizontal="center" vertical="center" wrapText="1"/>
      <protection hidden="1"/>
    </xf>
    <xf numFmtId="4" fontId="3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3" fillId="0" borderId="0" xfId="3" applyNumberFormat="1" applyFont="1" applyBorder="1" applyAlignment="1" applyProtection="1">
      <alignment horizontal="center" vertical="center" wrapText="1"/>
      <protection hidden="1"/>
    </xf>
    <xf numFmtId="164" fontId="3" fillId="0" borderId="6" xfId="1" applyFont="1" applyFill="1" applyBorder="1" applyAlignment="1" applyProtection="1">
      <alignment horizontal="center" vertical="center" wrapText="1"/>
      <protection hidden="1"/>
    </xf>
    <xf numFmtId="0" fontId="3" fillId="0" borderId="5" xfId="3" applyFont="1" applyBorder="1" applyAlignment="1" applyProtection="1">
      <alignment horizontal="left" vertical="center" wrapText="1"/>
      <protection hidden="1"/>
    </xf>
    <xf numFmtId="0" fontId="5" fillId="0" borderId="0" xfId="3" applyFont="1" applyBorder="1" applyAlignment="1" applyProtection="1">
      <alignment horizontal="center" vertical="center" wrapText="1"/>
      <protection hidden="1"/>
    </xf>
    <xf numFmtId="164" fontId="3" fillId="0" borderId="0" xfId="3" applyNumberFormat="1" applyFont="1" applyBorder="1" applyAlignment="1" applyProtection="1">
      <alignment horizontal="center" vertical="center" wrapText="1"/>
      <protection hidden="1"/>
    </xf>
    <xf numFmtId="4" fontId="3" fillId="0" borderId="6" xfId="3" applyNumberFormat="1" applyFont="1" applyBorder="1" applyAlignment="1" applyProtection="1">
      <alignment horizontal="center" vertical="center" wrapText="1"/>
      <protection hidden="1"/>
    </xf>
    <xf numFmtId="0" fontId="0" fillId="0" borderId="5" xfId="3" applyFont="1" applyBorder="1" applyAlignment="1" applyProtection="1">
      <alignment vertical="center" wrapText="1"/>
      <protection hidden="1"/>
    </xf>
    <xf numFmtId="0" fontId="0" fillId="0" borderId="0" xfId="3" applyFont="1" applyBorder="1" applyAlignment="1" applyProtection="1">
      <alignment horizontal="left" vertical="center" wrapText="1"/>
      <protection hidden="1"/>
    </xf>
    <xf numFmtId="0" fontId="0" fillId="0" borderId="0" xfId="3" applyFont="1" applyBorder="1" applyAlignment="1" applyProtection="1">
      <alignment horizontal="center" vertical="center" wrapText="1"/>
      <protection hidden="1"/>
    </xf>
    <xf numFmtId="4" fontId="0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3" applyFont="1" applyBorder="1" applyAlignment="1" applyProtection="1">
      <alignment horizontal="center" vertical="center" wrapText="1"/>
      <protection hidden="1"/>
    </xf>
    <xf numFmtId="0" fontId="0" fillId="0" borderId="8" xfId="3" applyFont="1" applyBorder="1" applyAlignment="1" applyProtection="1">
      <alignment horizontal="center" vertical="center" wrapText="1"/>
      <protection hidden="1"/>
    </xf>
    <xf numFmtId="2" fontId="0" fillId="0" borderId="0" xfId="3" applyNumberFormat="1" applyFont="1" applyFill="1" applyBorder="1" applyAlignment="1" applyProtection="1">
      <alignment vertical="center"/>
      <protection locked="0"/>
    </xf>
    <xf numFmtId="49" fontId="6" fillId="2" borderId="9" xfId="3" applyNumberFormat="1" applyFont="1" applyFill="1" applyBorder="1" applyAlignment="1" applyProtection="1">
      <alignment horizontal="center" vertical="center"/>
      <protection hidden="1"/>
    </xf>
    <xf numFmtId="0" fontId="7" fillId="3" borderId="10" xfId="3" applyFont="1" applyFill="1" applyBorder="1" applyAlignment="1" applyProtection="1">
      <alignment horizontal="left" vertical="center" wrapText="1"/>
      <protection hidden="1"/>
    </xf>
    <xf numFmtId="0" fontId="7" fillId="3" borderId="11" xfId="3" applyFont="1" applyFill="1" applyBorder="1" applyAlignment="1" applyProtection="1">
      <alignment horizontal="center" vertical="center" wrapText="1"/>
      <protection hidden="1"/>
    </xf>
    <xf numFmtId="4" fontId="7" fillId="4" borderId="10" xfId="3" applyNumberFormat="1" applyFont="1" applyFill="1" applyBorder="1" applyAlignment="1" applyProtection="1">
      <alignment horizontal="center" vertical="center" wrapText="1"/>
      <protection hidden="1"/>
    </xf>
    <xf numFmtId="4" fontId="7" fillId="3" borderId="11" xfId="3" applyNumberFormat="1" applyFont="1" applyFill="1" applyBorder="1" applyAlignment="1" applyProtection="1">
      <alignment horizontal="center" vertical="center" wrapText="1"/>
      <protection hidden="1"/>
    </xf>
    <xf numFmtId="164" fontId="7" fillId="3" borderId="11" xfId="1" applyFont="1" applyFill="1" applyBorder="1" applyAlignment="1" applyProtection="1">
      <alignment horizontal="center" vertical="center" wrapText="1"/>
      <protection hidden="1"/>
    </xf>
    <xf numFmtId="167" fontId="7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Border="1" applyAlignment="1" applyProtection="1">
      <alignment vertical="center"/>
      <protection locked="0"/>
    </xf>
    <xf numFmtId="168" fontId="8" fillId="5" borderId="13" xfId="3" applyNumberFormat="1" applyFont="1" applyFill="1" applyBorder="1" applyAlignment="1" applyProtection="1">
      <alignment horizontal="center" vertical="center" wrapText="1"/>
      <protection hidden="1"/>
    </xf>
    <xf numFmtId="0" fontId="8" fillId="6" borderId="14" xfId="3" applyFont="1" applyFill="1" applyBorder="1" applyAlignment="1" applyProtection="1">
      <alignment horizontal="left" vertical="center" wrapText="1"/>
      <protection hidden="1"/>
    </xf>
    <xf numFmtId="164" fontId="8" fillId="6" borderId="14" xfId="3" applyNumberFormat="1" applyFont="1" applyFill="1" applyBorder="1" applyAlignment="1" applyProtection="1">
      <alignment horizontal="centerContinuous" vertical="center" wrapText="1"/>
      <protection hidden="1"/>
    </xf>
    <xf numFmtId="10" fontId="8" fillId="6" borderId="1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locked="0"/>
    </xf>
    <xf numFmtId="0" fontId="10" fillId="0" borderId="16" xfId="3" applyFont="1" applyFill="1" applyBorder="1" applyAlignment="1" applyProtection="1">
      <alignment horizontal="center" vertical="center"/>
      <protection hidden="1"/>
    </xf>
    <xf numFmtId="0" fontId="10" fillId="0" borderId="17" xfId="3" applyFont="1" applyBorder="1" applyAlignment="1" applyProtection="1">
      <alignment horizontal="left" vertical="center" wrapText="1"/>
      <protection hidden="1"/>
    </xf>
    <xf numFmtId="164" fontId="11" fillId="0" borderId="17" xfId="1" applyFont="1" applyFill="1" applyBorder="1" applyAlignment="1" applyProtection="1">
      <alignment horizontal="centerContinuous" vertical="center"/>
      <protection hidden="1"/>
    </xf>
    <xf numFmtId="164" fontId="10" fillId="0" borderId="17" xfId="1" applyFont="1" applyFill="1" applyBorder="1" applyAlignment="1" applyProtection="1">
      <alignment horizontal="centerContinuous" vertical="center"/>
      <protection hidden="1"/>
    </xf>
    <xf numFmtId="10" fontId="10" fillId="0" borderId="20" xfId="2" applyNumberFormat="1" applyFont="1" applyFill="1" applyBorder="1" applyAlignment="1" applyProtection="1">
      <alignment horizontal="center" vertical="center" wrapText="1"/>
      <protection hidden="1"/>
    </xf>
    <xf numFmtId="49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4" fontId="0" fillId="0" borderId="22" xfId="0" applyNumberFormat="1" applyFont="1" applyFill="1" applyBorder="1" applyAlignment="1" applyProtection="1">
      <alignment horizontal="center" vertical="center"/>
      <protection hidden="1"/>
    </xf>
    <xf numFmtId="4" fontId="1" fillId="0" borderId="22" xfId="4" applyNumberFormat="1" applyFont="1" applyFill="1" applyBorder="1" applyAlignment="1" applyProtection="1">
      <alignment horizontal="center" vertical="center"/>
      <protection hidden="1"/>
    </xf>
    <xf numFmtId="164" fontId="0" fillId="0" borderId="22" xfId="1" applyFont="1" applyFill="1" applyBorder="1" applyAlignment="1" applyProtection="1">
      <alignment horizontal="right" vertical="center"/>
      <protection hidden="1"/>
    </xf>
    <xf numFmtId="10" fontId="0" fillId="0" borderId="23" xfId="2" applyNumberFormat="1" applyFont="1" applyFill="1" applyBorder="1" applyAlignment="1" applyProtection="1">
      <alignment horizontal="center" vertical="center"/>
      <protection hidden="1"/>
    </xf>
    <xf numFmtId="4" fontId="1" fillId="0" borderId="24" xfId="4" applyNumberFormat="1" applyFont="1" applyFill="1" applyBorder="1" applyAlignment="1" applyProtection="1">
      <alignment horizontal="center" vertical="center"/>
      <protection hidden="1"/>
    </xf>
    <xf numFmtId="10" fontId="0" fillId="0" borderId="25" xfId="2" applyNumberFormat="1" applyFont="1" applyFill="1" applyBorder="1" applyAlignment="1" applyProtection="1">
      <alignment horizontal="center" vertical="center"/>
      <protection hidden="1"/>
    </xf>
    <xf numFmtId="0" fontId="10" fillId="0" borderId="26" xfId="3" applyFont="1" applyFill="1" applyBorder="1" applyAlignment="1" applyProtection="1">
      <alignment horizontal="center" vertical="center"/>
      <protection hidden="1"/>
    </xf>
    <xf numFmtId="164" fontId="10" fillId="7" borderId="27" xfId="1" applyFont="1" applyFill="1" applyBorder="1" applyAlignment="1" applyProtection="1">
      <alignment horizontal="left" vertical="center" wrapText="1"/>
      <protection hidden="1"/>
    </xf>
    <xf numFmtId="164" fontId="10" fillId="0" borderId="27" xfId="1" applyFont="1" applyFill="1" applyBorder="1" applyAlignment="1" applyProtection="1">
      <alignment horizontal="centerContinuous" vertical="center"/>
      <protection hidden="1"/>
    </xf>
    <xf numFmtId="164" fontId="10" fillId="0" borderId="28" xfId="1" applyFont="1" applyFill="1" applyBorder="1" applyAlignment="1" applyProtection="1">
      <alignment horizontal="centerContinuous" vertical="center"/>
      <protection hidden="1"/>
    </xf>
    <xf numFmtId="10" fontId="10" fillId="0" borderId="31" xfId="2" applyNumberFormat="1" applyFont="1" applyFill="1" applyBorder="1" applyAlignment="1" applyProtection="1">
      <alignment horizontal="center" vertical="center" wrapText="1"/>
      <protection hidden="1"/>
    </xf>
    <xf numFmtId="164" fontId="1" fillId="0" borderId="32" xfId="1" applyBorder="1"/>
    <xf numFmtId="164" fontId="1" fillId="0" borderId="24" xfId="1" applyBorder="1"/>
    <xf numFmtId="164" fontId="1" fillId="0" borderId="33" xfId="1" applyBorder="1"/>
    <xf numFmtId="164" fontId="1" fillId="0" borderId="34" xfId="1" applyBorder="1"/>
    <xf numFmtId="164" fontId="11" fillId="0" borderId="27" xfId="1" applyFont="1" applyFill="1" applyBorder="1" applyAlignment="1" applyProtection="1">
      <alignment horizontal="centerContinuous" vertical="center"/>
      <protection hidden="1"/>
    </xf>
    <xf numFmtId="164" fontId="1" fillId="0" borderId="35" xfId="1" applyBorder="1"/>
    <xf numFmtId="164" fontId="1" fillId="0" borderId="36" xfId="1" applyBorder="1"/>
    <xf numFmtId="0" fontId="6" fillId="2" borderId="37" xfId="3" applyFont="1" applyFill="1" applyBorder="1" applyAlignment="1" applyProtection="1">
      <alignment vertical="center"/>
      <protection hidden="1"/>
    </xf>
    <xf numFmtId="9" fontId="10" fillId="3" borderId="39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4" fontId="12" fillId="0" borderId="0" xfId="3" applyNumberFormat="1" applyFont="1" applyFill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horizontal="right" vertical="center"/>
      <protection locked="0"/>
    </xf>
    <xf numFmtId="10" fontId="12" fillId="0" borderId="0" xfId="3" applyNumberFormat="1" applyFont="1" applyFill="1" applyAlignment="1" applyProtection="1">
      <alignment horizontal="center" vertical="center"/>
      <protection locked="0"/>
    </xf>
    <xf numFmtId="0" fontId="13" fillId="0" borderId="0" xfId="3" applyFont="1" applyBorder="1" applyAlignment="1" applyProtection="1">
      <alignment vertical="center"/>
      <protection locked="0"/>
    </xf>
    <xf numFmtId="0" fontId="12" fillId="0" borderId="0" xfId="3" applyFont="1" applyFill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center" vertical="center" wrapText="1"/>
      <protection locked="0"/>
    </xf>
    <xf numFmtId="0" fontId="0" fillId="0" borderId="0" xfId="3" applyFont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vertical="center"/>
      <protection locked="0"/>
    </xf>
    <xf numFmtId="0" fontId="0" fillId="0" borderId="0" xfId="3" applyFont="1" applyBorder="1" applyAlignment="1" applyProtection="1">
      <alignment horizontal="center" vertical="center"/>
      <protection locked="0"/>
    </xf>
    <xf numFmtId="4" fontId="0" fillId="0" borderId="0" xfId="3" applyNumberFormat="1" applyFont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left" vertical="center"/>
      <protection locked="0"/>
    </xf>
    <xf numFmtId="4" fontId="0" fillId="0" borderId="0" xfId="3" applyNumberFormat="1" applyFont="1" applyFill="1" applyBorder="1" applyAlignment="1" applyProtection="1">
      <alignment horizontal="center" vertical="center"/>
      <protection locked="0"/>
    </xf>
    <xf numFmtId="4" fontId="0" fillId="0" borderId="0" xfId="3" applyNumberFormat="1" applyFont="1" applyBorder="1" applyAlignment="1" applyProtection="1">
      <alignment horizontal="center" vertical="center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167" fontId="0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3" applyFont="1" applyFill="1" applyBorder="1" applyAlignment="1" applyProtection="1">
      <alignment horizontal="left" vertical="center"/>
      <protection locked="0"/>
    </xf>
    <xf numFmtId="0" fontId="7" fillId="3" borderId="38" xfId="3" applyFont="1" applyFill="1" applyBorder="1" applyAlignment="1" applyProtection="1">
      <alignment horizontal="center" vertical="center"/>
      <protection hidden="1"/>
    </xf>
    <xf numFmtId="0" fontId="7" fillId="3" borderId="39" xfId="3" applyFont="1" applyFill="1" applyBorder="1" applyAlignment="1" applyProtection="1">
      <alignment horizontal="center" vertical="center"/>
      <protection hidden="1"/>
    </xf>
    <xf numFmtId="164" fontId="7" fillId="4" borderId="13" xfId="1" applyFont="1" applyFill="1" applyBorder="1"/>
    <xf numFmtId="164" fontId="7" fillId="4" borderId="15" xfId="1" applyFont="1" applyFill="1" applyBorder="1"/>
    <xf numFmtId="164" fontId="10" fillId="0" borderId="18" xfId="1" applyFont="1" applyFill="1" applyBorder="1" applyAlignment="1" applyProtection="1">
      <alignment horizontal="center" vertical="center"/>
      <protection hidden="1"/>
    </xf>
    <xf numFmtId="164" fontId="10" fillId="0" borderId="19" xfId="1" applyFont="1" applyFill="1" applyBorder="1" applyAlignment="1" applyProtection="1">
      <alignment horizontal="center" vertical="center"/>
      <protection hidden="1"/>
    </xf>
    <xf numFmtId="164" fontId="10" fillId="0" borderId="29" xfId="1" applyFont="1" applyBorder="1"/>
    <xf numFmtId="164" fontId="10" fillId="0" borderId="30" xfId="1" applyFont="1" applyBorder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left" vertical="center" wrapText="1"/>
      <protection hidden="1"/>
    </xf>
    <xf numFmtId="0" fontId="3" fillId="0" borderId="4" xfId="3" applyFont="1" applyBorder="1" applyAlignment="1" applyProtection="1">
      <alignment horizontal="left" vertical="center" wrapText="1"/>
      <protection hidden="1"/>
    </xf>
    <xf numFmtId="164" fontId="8" fillId="6" borderId="13" xfId="3" applyNumberFormat="1" applyFont="1" applyFill="1" applyBorder="1" applyAlignment="1" applyProtection="1">
      <alignment horizontal="center" vertical="center" wrapText="1"/>
      <protection hidden="1"/>
    </xf>
    <xf numFmtId="164" fontId="8" fillId="6" borderId="15" xfId="3" applyNumberFormat="1" applyFont="1" applyFill="1" applyBorder="1" applyAlignment="1" applyProtection="1">
      <alignment horizontal="center" vertical="center" wrapText="1"/>
      <protection hidden="1"/>
    </xf>
    <xf numFmtId="164" fontId="1" fillId="0" borderId="40" xfId="1" applyBorder="1"/>
  </cellXfs>
  <cellStyles count="5">
    <cellStyle name="Excel Built-in Normal" xfId="3"/>
    <cellStyle name="Moeda" xfId="1" builtinId="4"/>
    <cellStyle name="Normal" xfId="0" builtinId="0"/>
    <cellStyle name="Normal_Orçamento RETIFICADO DA OBRA JUNHO - CERTO" xfId="4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Zeros="0" tabSelected="1" zoomScale="90" zoomScaleNormal="90" zoomScaleSheetLayoutView="100" workbookViewId="0">
      <selection activeCell="J8" sqref="J8"/>
    </sheetView>
  </sheetViews>
  <sheetFormatPr defaultRowHeight="16.5" customHeight="1" outlineLevelRow="1" x14ac:dyDescent="0.2"/>
  <cols>
    <col min="1" max="1" width="23.140625" style="81" customWidth="1"/>
    <col min="2" max="2" width="71.140625" style="83" customWidth="1"/>
    <col min="3" max="3" width="10.7109375" style="81" customWidth="1"/>
    <col min="4" max="4" width="11.85546875" style="84" bestFit="1" customWidth="1"/>
    <col min="5" max="5" width="20" style="85" bestFit="1" customWidth="1"/>
    <col min="6" max="6" width="23.42578125" style="86" bestFit="1" customWidth="1"/>
    <col min="7" max="7" width="11.42578125" style="87" bestFit="1" customWidth="1"/>
    <col min="8" max="16384" width="9.140625" style="2"/>
  </cols>
  <sheetData>
    <row r="1" spans="1:9" thickBot="1" x14ac:dyDescent="0.25">
      <c r="A1" s="1"/>
      <c r="B1" s="102"/>
      <c r="C1" s="102"/>
      <c r="D1" s="102"/>
      <c r="E1" s="2"/>
      <c r="F1" s="2"/>
      <c r="G1" s="2"/>
    </row>
    <row r="2" spans="1:9" s="4" customFormat="1" ht="63" customHeight="1" x14ac:dyDescent="0.2">
      <c r="A2" s="3" t="s">
        <v>0</v>
      </c>
      <c r="B2" s="103" t="s">
        <v>1</v>
      </c>
      <c r="C2" s="103"/>
      <c r="D2" s="103"/>
      <c r="E2" s="103"/>
      <c r="F2" s="103"/>
      <c r="G2" s="104"/>
    </row>
    <row r="3" spans="1:9" s="4" customFormat="1" ht="6" customHeight="1" x14ac:dyDescent="0.2">
      <c r="A3" s="5"/>
      <c r="B3" s="6"/>
      <c r="C3" s="7"/>
      <c r="D3" s="8"/>
      <c r="E3" s="8"/>
      <c r="F3" s="8"/>
      <c r="G3" s="9"/>
    </row>
    <row r="4" spans="1:9" s="4" customFormat="1" ht="15.75" customHeight="1" x14ac:dyDescent="0.2">
      <c r="A4" s="10" t="s">
        <v>2</v>
      </c>
      <c r="B4" s="11" t="s">
        <v>3</v>
      </c>
      <c r="C4" s="7"/>
      <c r="D4" s="12"/>
      <c r="F4" s="13"/>
      <c r="G4" s="14"/>
    </row>
    <row r="5" spans="1:9" s="4" customFormat="1" ht="6" customHeight="1" x14ac:dyDescent="0.2">
      <c r="A5" s="10"/>
      <c r="B5" s="11"/>
      <c r="C5" s="7"/>
      <c r="D5" s="15"/>
      <c r="E5" s="7"/>
      <c r="F5" s="7"/>
      <c r="G5" s="14"/>
    </row>
    <row r="6" spans="1:9" s="4" customFormat="1" ht="15.75" customHeight="1" x14ac:dyDescent="0.2">
      <c r="A6" s="10" t="s">
        <v>4</v>
      </c>
      <c r="B6" s="11"/>
      <c r="C6" s="7"/>
      <c r="D6" s="12"/>
      <c r="F6" s="16"/>
      <c r="G6" s="17"/>
    </row>
    <row r="7" spans="1:9" s="4" customFormat="1" ht="6" customHeight="1" x14ac:dyDescent="0.2">
      <c r="A7" s="18"/>
      <c r="B7" s="6"/>
      <c r="C7" s="7"/>
      <c r="D7" s="19"/>
      <c r="E7" s="19"/>
      <c r="F7" s="20"/>
      <c r="G7" s="21"/>
    </row>
    <row r="8" spans="1:9" ht="16.5" customHeight="1" thickBot="1" x14ac:dyDescent="0.25">
      <c r="A8" s="22"/>
      <c r="B8" s="23"/>
      <c r="C8" s="24"/>
      <c r="D8" s="25"/>
      <c r="E8" s="26"/>
      <c r="F8" s="26"/>
      <c r="G8" s="27"/>
      <c r="I8" s="28"/>
    </row>
    <row r="9" spans="1:9" s="36" customFormat="1" ht="18.75" customHeight="1" thickBot="1" x14ac:dyDescent="0.25">
      <c r="A9" s="29" t="s">
        <v>5</v>
      </c>
      <c r="B9" s="30" t="s">
        <v>6</v>
      </c>
      <c r="C9" s="31" t="s">
        <v>7</v>
      </c>
      <c r="D9" s="32" t="s">
        <v>8</v>
      </c>
      <c r="E9" s="33" t="s">
        <v>9</v>
      </c>
      <c r="F9" s="34" t="s">
        <v>10</v>
      </c>
      <c r="G9" s="35" t="s">
        <v>11</v>
      </c>
    </row>
    <row r="10" spans="1:9" s="41" customFormat="1" ht="16.5" customHeight="1" thickBot="1" x14ac:dyDescent="0.25">
      <c r="A10" s="37">
        <v>1</v>
      </c>
      <c r="B10" s="38" t="s">
        <v>12</v>
      </c>
      <c r="C10" s="39"/>
      <c r="D10" s="39"/>
      <c r="E10" s="105">
        <f>E11+E20+E39</f>
        <v>0</v>
      </c>
      <c r="F10" s="106"/>
      <c r="G10" s="40" t="e">
        <f>G11+G20+G39</f>
        <v>#DIV/0!</v>
      </c>
    </row>
    <row r="11" spans="1:9" ht="13.5" customHeight="1" outlineLevel="1" x14ac:dyDescent="0.2">
      <c r="A11" s="42" t="s">
        <v>13</v>
      </c>
      <c r="B11" s="43" t="s">
        <v>14</v>
      </c>
      <c r="C11" s="44" t="e">
        <f>SUM(#REF!)</f>
        <v>#REF!</v>
      </c>
      <c r="D11" s="45"/>
      <c r="E11" s="98">
        <f>SUM(F12:F19)</f>
        <v>0</v>
      </c>
      <c r="F11" s="99"/>
      <c r="G11" s="46" t="e">
        <f>SUM(G12:G19)</f>
        <v>#DIV/0!</v>
      </c>
    </row>
    <row r="12" spans="1:9" ht="12.75" customHeight="1" outlineLevel="1" x14ac:dyDescent="0.2">
      <c r="A12" s="47" t="s">
        <v>15</v>
      </c>
      <c r="B12" s="48" t="s">
        <v>16</v>
      </c>
      <c r="C12" s="49" t="s">
        <v>17</v>
      </c>
      <c r="D12" s="50">
        <v>1</v>
      </c>
      <c r="E12" s="51"/>
      <c r="F12" s="51">
        <f>ROUND(IFERROR(D12*E12," - "),2)</f>
        <v>0</v>
      </c>
      <c r="G12" s="52" t="e">
        <f>F12/$E$55</f>
        <v>#DIV/0!</v>
      </c>
    </row>
    <row r="13" spans="1:9" ht="12.75" outlineLevel="1" x14ac:dyDescent="0.2">
      <c r="A13" s="47" t="s">
        <v>18</v>
      </c>
      <c r="B13" s="48" t="s">
        <v>19</v>
      </c>
      <c r="C13" s="49" t="s">
        <v>17</v>
      </c>
      <c r="D13" s="53">
        <v>43</v>
      </c>
      <c r="E13" s="51"/>
      <c r="F13" s="51">
        <f>ROUND(IFERROR(D13*E13," - "),2)</f>
        <v>0</v>
      </c>
      <c r="G13" s="54" t="e">
        <f>F13/$E$55</f>
        <v>#DIV/0!</v>
      </c>
    </row>
    <row r="14" spans="1:9" ht="12.75" customHeight="1" outlineLevel="1" x14ac:dyDescent="0.2">
      <c r="A14" s="47" t="s">
        <v>20</v>
      </c>
      <c r="B14" s="48" t="s">
        <v>21</v>
      </c>
      <c r="C14" s="49" t="s">
        <v>17</v>
      </c>
      <c r="D14" s="53">
        <v>1</v>
      </c>
      <c r="E14" s="51"/>
      <c r="F14" s="51">
        <f>ROUND(IFERROR(D14*E14," - "),2)</f>
        <v>0</v>
      </c>
      <c r="G14" s="54" t="e">
        <f>F14/$E$55</f>
        <v>#DIV/0!</v>
      </c>
    </row>
    <row r="15" spans="1:9" ht="12.75" customHeight="1" outlineLevel="1" x14ac:dyDescent="0.2">
      <c r="A15" s="47" t="s">
        <v>22</v>
      </c>
      <c r="B15" s="48" t="s">
        <v>23</v>
      </c>
      <c r="C15" s="49" t="s">
        <v>17</v>
      </c>
      <c r="D15" s="53">
        <v>1</v>
      </c>
      <c r="E15" s="51"/>
      <c r="F15" s="51">
        <f>ROUND(IFERROR(D15*E15," - "),2)</f>
        <v>0</v>
      </c>
      <c r="G15" s="54" t="e">
        <f>F15/$E$55</f>
        <v>#DIV/0!</v>
      </c>
    </row>
    <row r="16" spans="1:9" ht="12.75" customHeight="1" outlineLevel="1" x14ac:dyDescent="0.2">
      <c r="A16" s="47" t="s">
        <v>24</v>
      </c>
      <c r="B16" s="48" t="s">
        <v>25</v>
      </c>
      <c r="C16" s="49" t="s">
        <v>26</v>
      </c>
      <c r="D16" s="53">
        <v>100</v>
      </c>
      <c r="E16" s="51"/>
      <c r="F16" s="51">
        <f>ROUND(IFERROR(D16*E16," - "),2)</f>
        <v>0</v>
      </c>
      <c r="G16" s="54" t="e">
        <f>F16/$E$55</f>
        <v>#DIV/0!</v>
      </c>
    </row>
    <row r="17" spans="1:7" ht="12.75" outlineLevel="1" x14ac:dyDescent="0.2">
      <c r="A17" s="47" t="s">
        <v>27</v>
      </c>
      <c r="B17" s="48" t="s">
        <v>28</v>
      </c>
      <c r="C17" s="49" t="s">
        <v>17</v>
      </c>
      <c r="D17" s="53">
        <v>2</v>
      </c>
      <c r="E17" s="51"/>
      <c r="F17" s="51">
        <f>ROUND(IFERROR(D17*E17," - "),2)</f>
        <v>0</v>
      </c>
      <c r="G17" s="54" t="e">
        <f>F17/$E$55</f>
        <v>#DIV/0!</v>
      </c>
    </row>
    <row r="18" spans="1:7" ht="12.75" outlineLevel="1" x14ac:dyDescent="0.2">
      <c r="A18" s="47" t="s">
        <v>29</v>
      </c>
      <c r="B18" s="48" t="s">
        <v>30</v>
      </c>
      <c r="C18" s="49" t="s">
        <v>17</v>
      </c>
      <c r="D18" s="53">
        <v>2</v>
      </c>
      <c r="E18" s="51"/>
      <c r="F18" s="51">
        <f>ROUND(IFERROR(D18*E18," - "),2)</f>
        <v>0</v>
      </c>
      <c r="G18" s="54" t="e">
        <f>F18/$E$55</f>
        <v>#DIV/0!</v>
      </c>
    </row>
    <row r="19" spans="1:7" ht="12.75" customHeight="1" outlineLevel="1" x14ac:dyDescent="0.2">
      <c r="A19" s="47" t="s">
        <v>73</v>
      </c>
      <c r="B19" s="48" t="s">
        <v>74</v>
      </c>
      <c r="C19" s="49" t="s">
        <v>17</v>
      </c>
      <c r="D19" s="53">
        <v>20</v>
      </c>
      <c r="E19" s="51"/>
      <c r="F19" s="51">
        <f>ROUND(IFERROR(D19*E19," - "),2)</f>
        <v>0</v>
      </c>
      <c r="G19" s="54" t="e">
        <f>F19/$E$55</f>
        <v>#DIV/0!</v>
      </c>
    </row>
    <row r="20" spans="1:7" ht="12.75" customHeight="1" outlineLevel="1" x14ac:dyDescent="0.2">
      <c r="A20" s="55" t="s">
        <v>31</v>
      </c>
      <c r="B20" s="56" t="s">
        <v>75</v>
      </c>
      <c r="C20" s="57"/>
      <c r="D20" s="58"/>
      <c r="E20" s="100">
        <f>SUM(F21:F38)</f>
        <v>0</v>
      </c>
      <c r="F20" s="101"/>
      <c r="G20" s="59" t="e">
        <f>SUM(G21:G38)</f>
        <v>#DIV/0!</v>
      </c>
    </row>
    <row r="21" spans="1:7" ht="13.5" customHeight="1" outlineLevel="1" x14ac:dyDescent="0.2">
      <c r="A21" s="47" t="s">
        <v>32</v>
      </c>
      <c r="B21" s="48" t="s">
        <v>33</v>
      </c>
      <c r="C21" s="49" t="s">
        <v>26</v>
      </c>
      <c r="D21" s="53">
        <v>1400</v>
      </c>
      <c r="E21" s="60"/>
      <c r="F21" s="51">
        <f>ROUND(IFERROR(D21*E21," - "),2)</f>
        <v>0</v>
      </c>
      <c r="G21" s="52" t="e">
        <f>F21/$E$55</f>
        <v>#DIV/0!</v>
      </c>
    </row>
    <row r="22" spans="1:7" ht="13.5" customHeight="1" outlineLevel="1" x14ac:dyDescent="0.2">
      <c r="A22" s="47" t="s">
        <v>34</v>
      </c>
      <c r="B22" s="48" t="s">
        <v>35</v>
      </c>
      <c r="C22" s="49" t="s">
        <v>26</v>
      </c>
      <c r="D22" s="53">
        <v>1400</v>
      </c>
      <c r="E22" s="62"/>
      <c r="F22" s="51">
        <f>ROUND(IFERROR(D22*E22," - "),2)</f>
        <v>0</v>
      </c>
      <c r="G22" s="52" t="e">
        <f t="shared" ref="G22:G38" si="0">F22/$E$55</f>
        <v>#DIV/0!</v>
      </c>
    </row>
    <row r="23" spans="1:7" ht="13.5" customHeight="1" outlineLevel="1" x14ac:dyDescent="0.2">
      <c r="A23" s="47" t="s">
        <v>36</v>
      </c>
      <c r="B23" s="48" t="s">
        <v>76</v>
      </c>
      <c r="C23" s="49" t="s">
        <v>26</v>
      </c>
      <c r="D23" s="53">
        <v>300</v>
      </c>
      <c r="E23" s="62"/>
      <c r="F23" s="51">
        <f>ROUND(IFERROR(D23*E23," - "),2)</f>
        <v>0</v>
      </c>
      <c r="G23" s="52" t="e">
        <f t="shared" si="0"/>
        <v>#DIV/0!</v>
      </c>
    </row>
    <row r="24" spans="1:7" ht="13.5" customHeight="1" outlineLevel="1" x14ac:dyDescent="0.2">
      <c r="A24" s="47" t="s">
        <v>38</v>
      </c>
      <c r="B24" s="48" t="s">
        <v>77</v>
      </c>
      <c r="C24" s="49" t="s">
        <v>26</v>
      </c>
      <c r="D24" s="53">
        <v>1300</v>
      </c>
      <c r="E24" s="62"/>
      <c r="F24" s="51">
        <f>ROUND(IFERROR(D24*E24," - "),2)</f>
        <v>0</v>
      </c>
      <c r="G24" s="52" t="e">
        <f t="shared" si="0"/>
        <v>#DIV/0!</v>
      </c>
    </row>
    <row r="25" spans="1:7" ht="13.5" customHeight="1" outlineLevel="1" x14ac:dyDescent="0.2">
      <c r="A25" s="47" t="s">
        <v>40</v>
      </c>
      <c r="B25" s="48" t="s">
        <v>78</v>
      </c>
      <c r="C25" s="49" t="s">
        <v>26</v>
      </c>
      <c r="D25" s="53">
        <v>2000</v>
      </c>
      <c r="E25" s="62"/>
      <c r="F25" s="51">
        <f>ROUND(IFERROR(D25*E25," - "),2)</f>
        <v>0</v>
      </c>
      <c r="G25" s="52" t="e">
        <f t="shared" si="0"/>
        <v>#DIV/0!</v>
      </c>
    </row>
    <row r="26" spans="1:7" ht="13.5" customHeight="1" outlineLevel="1" x14ac:dyDescent="0.2">
      <c r="A26" s="47" t="s">
        <v>43</v>
      </c>
      <c r="B26" s="48" t="s">
        <v>79</v>
      </c>
      <c r="C26" s="49" t="s">
        <v>17</v>
      </c>
      <c r="D26" s="53">
        <v>60</v>
      </c>
      <c r="E26" s="62"/>
      <c r="F26" s="51">
        <f>ROUND(IFERROR(D26*E26," - "),2)</f>
        <v>0</v>
      </c>
      <c r="G26" s="52" t="e">
        <f t="shared" si="0"/>
        <v>#DIV/0!</v>
      </c>
    </row>
    <row r="27" spans="1:7" ht="13.5" customHeight="1" outlineLevel="1" x14ac:dyDescent="0.2">
      <c r="A27" s="47" t="s">
        <v>45</v>
      </c>
      <c r="B27" s="48" t="s">
        <v>37</v>
      </c>
      <c r="C27" s="49" t="s">
        <v>17</v>
      </c>
      <c r="D27" s="53">
        <v>50</v>
      </c>
      <c r="E27" s="62"/>
      <c r="F27" s="51">
        <f>ROUND(IFERROR(D27*E27," - "),2)</f>
        <v>0</v>
      </c>
      <c r="G27" s="52" t="e">
        <f t="shared" si="0"/>
        <v>#DIV/0!</v>
      </c>
    </row>
    <row r="28" spans="1:7" ht="12.75" outlineLevel="1" x14ac:dyDescent="0.2">
      <c r="A28" s="47" t="s">
        <v>47</v>
      </c>
      <c r="B28" s="48" t="s">
        <v>39</v>
      </c>
      <c r="C28" s="49" t="s">
        <v>17</v>
      </c>
      <c r="D28" s="53">
        <v>300</v>
      </c>
      <c r="E28" s="62"/>
      <c r="F28" s="51">
        <f>ROUND(IFERROR(D28*E28," - "),2)</f>
        <v>0</v>
      </c>
      <c r="G28" s="52" t="e">
        <f t="shared" si="0"/>
        <v>#DIV/0!</v>
      </c>
    </row>
    <row r="29" spans="1:7" ht="12.75" outlineLevel="1" x14ac:dyDescent="0.2">
      <c r="A29" s="47" t="s">
        <v>49</v>
      </c>
      <c r="B29" s="48" t="s">
        <v>41</v>
      </c>
      <c r="C29" s="49" t="s">
        <v>42</v>
      </c>
      <c r="D29" s="53">
        <v>8</v>
      </c>
      <c r="E29" s="62"/>
      <c r="F29" s="51">
        <f>ROUND(IFERROR(D29*E29," - "),2)</f>
        <v>0</v>
      </c>
      <c r="G29" s="52" t="e">
        <f t="shared" si="0"/>
        <v>#DIV/0!</v>
      </c>
    </row>
    <row r="30" spans="1:7" ht="12.75" outlineLevel="1" x14ac:dyDescent="0.2">
      <c r="A30" s="47" t="s">
        <v>51</v>
      </c>
      <c r="B30" s="48" t="s">
        <v>44</v>
      </c>
      <c r="C30" s="49" t="s">
        <v>42</v>
      </c>
      <c r="D30" s="53">
        <v>10</v>
      </c>
      <c r="E30" s="62"/>
      <c r="F30" s="51">
        <f>ROUND(IFERROR(D30*E30," - "),2)</f>
        <v>0</v>
      </c>
      <c r="G30" s="52" t="e">
        <f t="shared" si="0"/>
        <v>#DIV/0!</v>
      </c>
    </row>
    <row r="31" spans="1:7" ht="12.75" outlineLevel="1" x14ac:dyDescent="0.2">
      <c r="A31" s="47" t="s">
        <v>53</v>
      </c>
      <c r="B31" s="48" t="s">
        <v>46</v>
      </c>
      <c r="C31" s="49" t="s">
        <v>42</v>
      </c>
      <c r="D31" s="53">
        <v>16</v>
      </c>
      <c r="E31" s="62"/>
      <c r="F31" s="51">
        <f>ROUND(IFERROR(D31*E31," - "),2)</f>
        <v>0</v>
      </c>
      <c r="G31" s="52" t="e">
        <f t="shared" si="0"/>
        <v>#DIV/0!</v>
      </c>
    </row>
    <row r="32" spans="1:7" ht="12.75" outlineLevel="1" x14ac:dyDescent="0.2">
      <c r="A32" s="47" t="s">
        <v>93</v>
      </c>
      <c r="B32" s="48" t="s">
        <v>48</v>
      </c>
      <c r="C32" s="49" t="s">
        <v>42</v>
      </c>
      <c r="D32" s="53">
        <v>20</v>
      </c>
      <c r="E32" s="62"/>
      <c r="F32" s="51">
        <f>ROUND(IFERROR(D32*E32," - "),2)</f>
        <v>0</v>
      </c>
      <c r="G32" s="52" t="e">
        <f t="shared" si="0"/>
        <v>#DIV/0!</v>
      </c>
    </row>
    <row r="33" spans="1:7" ht="12.75" outlineLevel="1" x14ac:dyDescent="0.2">
      <c r="A33" s="47" t="s">
        <v>94</v>
      </c>
      <c r="B33" s="48" t="s">
        <v>50</v>
      </c>
      <c r="C33" s="49" t="s">
        <v>26</v>
      </c>
      <c r="D33" s="53">
        <f>D42</f>
        <v>786</v>
      </c>
      <c r="E33" s="62"/>
      <c r="F33" s="51">
        <f>ROUND(IFERROR(D33*E33," - "),2)</f>
        <v>0</v>
      </c>
      <c r="G33" s="52" t="e">
        <f t="shared" si="0"/>
        <v>#DIV/0!</v>
      </c>
    </row>
    <row r="34" spans="1:7" ht="12.75" outlineLevel="1" x14ac:dyDescent="0.2">
      <c r="A34" s="47" t="s">
        <v>95</v>
      </c>
      <c r="B34" s="48" t="s">
        <v>52</v>
      </c>
      <c r="C34" s="49" t="s">
        <v>26</v>
      </c>
      <c r="D34" s="53">
        <v>500</v>
      </c>
      <c r="E34" s="62"/>
      <c r="F34" s="51">
        <f>ROUND(IFERROR(D34*E34," - "),2)</f>
        <v>0</v>
      </c>
      <c r="G34" s="52" t="e">
        <f t="shared" si="0"/>
        <v>#DIV/0!</v>
      </c>
    </row>
    <row r="35" spans="1:7" ht="12.75" outlineLevel="1" x14ac:dyDescent="0.2">
      <c r="A35" s="47" t="s">
        <v>96</v>
      </c>
      <c r="B35" s="48" t="s">
        <v>54</v>
      </c>
      <c r="C35" s="49" t="s">
        <v>17</v>
      </c>
      <c r="D35" s="53">
        <v>10</v>
      </c>
      <c r="E35" s="107"/>
      <c r="F35" s="51">
        <f>ROUND(IFERROR(D35*E35," - "),2)</f>
        <v>0</v>
      </c>
      <c r="G35" s="52" t="e">
        <f t="shared" si="0"/>
        <v>#DIV/0!</v>
      </c>
    </row>
    <row r="36" spans="1:7" ht="12.75" outlineLevel="1" x14ac:dyDescent="0.2">
      <c r="A36" s="47" t="s">
        <v>97</v>
      </c>
      <c r="B36" s="48" t="s">
        <v>80</v>
      </c>
      <c r="C36" s="49" t="s">
        <v>17</v>
      </c>
      <c r="D36" s="53">
        <v>10</v>
      </c>
      <c r="E36" s="107"/>
      <c r="F36" s="51">
        <f>ROUND(IFERROR(D36*E36," - "),2)</f>
        <v>0</v>
      </c>
      <c r="G36" s="52" t="e">
        <f t="shared" si="0"/>
        <v>#DIV/0!</v>
      </c>
    </row>
    <row r="37" spans="1:7" ht="12.75" outlineLevel="1" x14ac:dyDescent="0.2">
      <c r="A37" s="47" t="s">
        <v>98</v>
      </c>
      <c r="B37" s="48" t="s">
        <v>81</v>
      </c>
      <c r="C37" s="49" t="s">
        <v>17</v>
      </c>
      <c r="D37" s="53">
        <v>2</v>
      </c>
      <c r="E37" s="107"/>
      <c r="F37" s="51">
        <f>ROUND(IFERROR(D37*E37," - "),2)</f>
        <v>0</v>
      </c>
      <c r="G37" s="52" t="e">
        <f t="shared" si="0"/>
        <v>#DIV/0!</v>
      </c>
    </row>
    <row r="38" spans="1:7" ht="12.75" outlineLevel="1" x14ac:dyDescent="0.2">
      <c r="A38" s="47" t="s">
        <v>99</v>
      </c>
      <c r="B38" s="48" t="s">
        <v>82</v>
      </c>
      <c r="C38" s="49" t="s">
        <v>17</v>
      </c>
      <c r="D38" s="53">
        <v>60</v>
      </c>
      <c r="E38" s="63"/>
      <c r="F38" s="51">
        <f>ROUND(IFERROR(D38*E38," - "),2)</f>
        <v>0</v>
      </c>
      <c r="G38" s="52" t="e">
        <f t="shared" si="0"/>
        <v>#DIV/0!</v>
      </c>
    </row>
    <row r="39" spans="1:7" ht="12.75" outlineLevel="1" x14ac:dyDescent="0.2">
      <c r="A39" s="55" t="s">
        <v>55</v>
      </c>
      <c r="B39" s="56" t="s">
        <v>56</v>
      </c>
      <c r="C39" s="64" t="e">
        <f>SUM(#REF!)</f>
        <v>#REF!</v>
      </c>
      <c r="D39" s="58"/>
      <c r="E39" s="100">
        <f>SUM(F40:F54)</f>
        <v>0</v>
      </c>
      <c r="F39" s="101"/>
      <c r="G39" s="59" t="e">
        <f>SUM(G42:G54)</f>
        <v>#DIV/0!</v>
      </c>
    </row>
    <row r="40" spans="1:7" ht="12.75" outlineLevel="1" x14ac:dyDescent="0.2">
      <c r="A40" s="47" t="s">
        <v>57</v>
      </c>
      <c r="B40" s="48" t="s">
        <v>83</v>
      </c>
      <c r="C40" s="49" t="s">
        <v>65</v>
      </c>
      <c r="D40" s="53">
        <v>1</v>
      </c>
      <c r="E40" s="61"/>
      <c r="F40" s="51">
        <f>ROUND(IFERROR(D40*E40," - "),2)</f>
        <v>0</v>
      </c>
      <c r="G40" s="52" t="e">
        <f t="shared" ref="G40:G54" si="1">F40/E$55</f>
        <v>#DIV/0!</v>
      </c>
    </row>
    <row r="41" spans="1:7" ht="25.5" outlineLevel="1" x14ac:dyDescent="0.2">
      <c r="A41" s="47" t="s">
        <v>59</v>
      </c>
      <c r="B41" s="48" t="s">
        <v>84</v>
      </c>
      <c r="C41" s="49" t="s">
        <v>65</v>
      </c>
      <c r="D41" s="53">
        <v>1</v>
      </c>
      <c r="E41" s="61"/>
      <c r="F41" s="51">
        <f>ROUND(IFERROR(D41*E41," - "),2)</f>
        <v>0</v>
      </c>
      <c r="G41" s="52" t="e">
        <f t="shared" si="1"/>
        <v>#DIV/0!</v>
      </c>
    </row>
    <row r="42" spans="1:7" ht="12.75" outlineLevel="1" x14ac:dyDescent="0.2">
      <c r="A42" s="47" t="s">
        <v>61</v>
      </c>
      <c r="B42" s="48" t="s">
        <v>58</v>
      </c>
      <c r="C42" s="49" t="s">
        <v>26</v>
      </c>
      <c r="D42" s="53">
        <v>786</v>
      </c>
      <c r="E42" s="61"/>
      <c r="F42" s="51">
        <f>ROUND(IFERROR(D42*E42," - "),2)</f>
        <v>0</v>
      </c>
      <c r="G42" s="52" t="e">
        <f t="shared" si="1"/>
        <v>#DIV/0!</v>
      </c>
    </row>
    <row r="43" spans="1:7" ht="12.75" outlineLevel="1" x14ac:dyDescent="0.2">
      <c r="A43" s="47" t="s">
        <v>63</v>
      </c>
      <c r="B43" s="48" t="s">
        <v>60</v>
      </c>
      <c r="C43" s="49" t="s">
        <v>26</v>
      </c>
      <c r="D43" s="53">
        <v>150</v>
      </c>
      <c r="E43" s="61"/>
      <c r="F43" s="51">
        <f>ROUND(IFERROR(D43*E43," - "),2)</f>
        <v>0</v>
      </c>
      <c r="G43" s="52" t="e">
        <f t="shared" si="1"/>
        <v>#DIV/0!</v>
      </c>
    </row>
    <row r="44" spans="1:7" ht="12.75" outlineLevel="1" x14ac:dyDescent="0.2">
      <c r="A44" s="47" t="s">
        <v>66</v>
      </c>
      <c r="B44" s="48" t="s">
        <v>85</v>
      </c>
      <c r="C44" s="49" t="s">
        <v>26</v>
      </c>
      <c r="D44" s="53">
        <v>2000</v>
      </c>
      <c r="E44" s="61"/>
      <c r="F44" s="51">
        <f>ROUND(IFERROR(D44*E44," - "),2)</f>
        <v>0</v>
      </c>
      <c r="G44" s="52" t="e">
        <f t="shared" si="1"/>
        <v>#DIV/0!</v>
      </c>
    </row>
    <row r="45" spans="1:7" ht="12.75" outlineLevel="1" x14ac:dyDescent="0.2">
      <c r="A45" s="47" t="s">
        <v>68</v>
      </c>
      <c r="B45" s="48" t="s">
        <v>86</v>
      </c>
      <c r="C45" s="49" t="s">
        <v>17</v>
      </c>
      <c r="D45" s="53">
        <v>40</v>
      </c>
      <c r="E45" s="61"/>
      <c r="F45" s="51">
        <f>ROUND(IFERROR(D45*E45," - "),2)</f>
        <v>0</v>
      </c>
      <c r="G45" s="52" t="e">
        <f t="shared" si="1"/>
        <v>#DIV/0!</v>
      </c>
    </row>
    <row r="46" spans="1:7" ht="12.75" outlineLevel="1" x14ac:dyDescent="0.2">
      <c r="A46" s="47" t="s">
        <v>70</v>
      </c>
      <c r="B46" s="48" t="s">
        <v>87</v>
      </c>
      <c r="C46" s="49" t="s">
        <v>26</v>
      </c>
      <c r="D46" s="53">
        <v>1300</v>
      </c>
      <c r="E46" s="61"/>
      <c r="F46" s="51">
        <f>ROUND(IFERROR(D46*E46," - "),2)</f>
        <v>0</v>
      </c>
      <c r="G46" s="52" t="e">
        <f t="shared" si="1"/>
        <v>#DIV/0!</v>
      </c>
    </row>
    <row r="47" spans="1:7" ht="12.75" outlineLevel="1" x14ac:dyDescent="0.2">
      <c r="A47" s="47" t="s">
        <v>100</v>
      </c>
      <c r="B47" s="48" t="s">
        <v>88</v>
      </c>
      <c r="C47" s="49" t="s">
        <v>26</v>
      </c>
      <c r="D47" s="53">
        <v>300</v>
      </c>
      <c r="E47" s="61"/>
      <c r="F47" s="51">
        <f>ROUND(IFERROR(D47*E47," - "),2)</f>
        <v>0</v>
      </c>
      <c r="G47" s="52" t="e">
        <f t="shared" si="1"/>
        <v>#DIV/0!</v>
      </c>
    </row>
    <row r="48" spans="1:7" ht="12.75" outlineLevel="1" x14ac:dyDescent="0.2">
      <c r="A48" s="47" t="s">
        <v>101</v>
      </c>
      <c r="B48" s="48" t="s">
        <v>62</v>
      </c>
      <c r="C48" s="49" t="s">
        <v>26</v>
      </c>
      <c r="D48" s="53">
        <f>D42+D43</f>
        <v>936</v>
      </c>
      <c r="E48" s="61"/>
      <c r="F48" s="51">
        <f>ROUND(IFERROR(D48*E48," - "),2)</f>
        <v>0</v>
      </c>
      <c r="G48" s="52" t="e">
        <f t="shared" si="1"/>
        <v>#DIV/0!</v>
      </c>
    </row>
    <row r="49" spans="1:9" ht="12.75" outlineLevel="1" x14ac:dyDescent="0.2">
      <c r="A49" s="47" t="s">
        <v>102</v>
      </c>
      <c r="B49" s="48" t="s">
        <v>64</v>
      </c>
      <c r="C49" s="49" t="s">
        <v>65</v>
      </c>
      <c r="D49" s="53">
        <v>48</v>
      </c>
      <c r="E49" s="61"/>
      <c r="F49" s="51">
        <f>ROUND(IFERROR(D49*E49," - "),2)</f>
        <v>0</v>
      </c>
      <c r="G49" s="52" t="e">
        <f t="shared" si="1"/>
        <v>#DIV/0!</v>
      </c>
    </row>
    <row r="50" spans="1:9" ht="12.75" outlineLevel="1" x14ac:dyDescent="0.2">
      <c r="A50" s="47" t="s">
        <v>103</v>
      </c>
      <c r="B50" s="48" t="s">
        <v>67</v>
      </c>
      <c r="C50" s="49" t="s">
        <v>65</v>
      </c>
      <c r="D50" s="53">
        <v>43</v>
      </c>
      <c r="E50" s="61"/>
      <c r="F50" s="51">
        <f>ROUND(IFERROR(D50*E50," - "),2)</f>
        <v>0</v>
      </c>
      <c r="G50" s="52" t="e">
        <f t="shared" si="1"/>
        <v>#DIV/0!</v>
      </c>
    </row>
    <row r="51" spans="1:9" ht="12.75" outlineLevel="1" x14ac:dyDescent="0.2">
      <c r="A51" s="47" t="s">
        <v>104</v>
      </c>
      <c r="B51" s="48" t="s">
        <v>69</v>
      </c>
      <c r="C51" s="49" t="s">
        <v>65</v>
      </c>
      <c r="D51" s="53">
        <v>1</v>
      </c>
      <c r="E51" s="61"/>
      <c r="F51" s="51">
        <f>ROUND(IFERROR(D51*E51," - "),2)</f>
        <v>0</v>
      </c>
      <c r="G51" s="52" t="e">
        <f t="shared" si="1"/>
        <v>#DIV/0!</v>
      </c>
    </row>
    <row r="52" spans="1:9" ht="12.75" outlineLevel="1" x14ac:dyDescent="0.2">
      <c r="A52" s="47" t="s">
        <v>105</v>
      </c>
      <c r="B52" s="48" t="s">
        <v>89</v>
      </c>
      <c r="C52" s="49" t="s">
        <v>90</v>
      </c>
      <c r="D52" s="53">
        <v>20</v>
      </c>
      <c r="E52" s="65"/>
      <c r="F52" s="51">
        <f>ROUND(IFERROR(D52*E52," - "),2)</f>
        <v>0</v>
      </c>
      <c r="G52" s="52" t="e">
        <f t="shared" si="1"/>
        <v>#DIV/0!</v>
      </c>
    </row>
    <row r="53" spans="1:9" ht="12.75" outlineLevel="1" x14ac:dyDescent="0.2">
      <c r="A53" s="47" t="s">
        <v>106</v>
      </c>
      <c r="B53" s="48" t="s">
        <v>91</v>
      </c>
      <c r="C53" s="49" t="s">
        <v>17</v>
      </c>
      <c r="D53" s="53">
        <v>60</v>
      </c>
      <c r="E53" s="65"/>
      <c r="F53" s="51">
        <f>ROUND(IFERROR(D53*E53," - "),2)</f>
        <v>0</v>
      </c>
      <c r="G53" s="52" t="e">
        <f t="shared" si="1"/>
        <v>#DIV/0!</v>
      </c>
    </row>
    <row r="54" spans="1:9" ht="13.5" outlineLevel="1" thickBot="1" x14ac:dyDescent="0.25">
      <c r="A54" s="47" t="s">
        <v>107</v>
      </c>
      <c r="B54" s="48" t="s">
        <v>92</v>
      </c>
      <c r="C54" s="49" t="s">
        <v>17</v>
      </c>
      <c r="D54" s="53">
        <v>300</v>
      </c>
      <c r="E54" s="66"/>
      <c r="F54" s="51">
        <f>ROUND(IFERROR(D54*E54," - "),2)</f>
        <v>0</v>
      </c>
      <c r="G54" s="52" t="e">
        <f t="shared" si="1"/>
        <v>#DIV/0!</v>
      </c>
    </row>
    <row r="55" spans="1:9" s="69" customFormat="1" ht="19.5" customHeight="1" thickTop="1" thickBot="1" x14ac:dyDescent="0.3">
      <c r="A55" s="67" t="s">
        <v>71</v>
      </c>
      <c r="B55" s="94" t="s">
        <v>72</v>
      </c>
      <c r="C55" s="94"/>
      <c r="D55" s="95"/>
      <c r="E55" s="96">
        <f>E10</f>
        <v>0</v>
      </c>
      <c r="F55" s="97"/>
      <c r="G55" s="68" t="e">
        <f>G39+G20+G11</f>
        <v>#DIV/0!</v>
      </c>
    </row>
    <row r="56" spans="1:9" ht="15" customHeight="1" x14ac:dyDescent="0.2">
      <c r="A56" s="70"/>
      <c r="B56" s="71"/>
      <c r="C56" s="72"/>
      <c r="D56" s="73"/>
      <c r="E56" s="72"/>
      <c r="F56" s="74"/>
      <c r="G56" s="75"/>
    </row>
    <row r="57" spans="1:9" ht="15" customHeight="1" x14ac:dyDescent="0.2">
      <c r="A57" s="76"/>
      <c r="B57" s="71"/>
      <c r="C57" s="72"/>
      <c r="D57" s="73"/>
      <c r="E57" s="72"/>
      <c r="F57" s="74"/>
      <c r="G57" s="77"/>
    </row>
    <row r="58" spans="1:9" ht="12.75" customHeight="1" x14ac:dyDescent="0.2">
      <c r="A58" s="78"/>
      <c r="B58" s="79"/>
      <c r="C58" s="80"/>
      <c r="D58" s="80"/>
      <c r="E58" s="81"/>
      <c r="F58" s="80"/>
      <c r="G58" s="82"/>
    </row>
    <row r="59" spans="1:9" ht="12.75" customHeight="1" x14ac:dyDescent="0.2"/>
    <row r="61" spans="1:9" s="87" customFormat="1" ht="16.5" customHeight="1" x14ac:dyDescent="0.2">
      <c r="A61" s="81"/>
      <c r="B61" s="88"/>
      <c r="C61" s="89"/>
      <c r="D61" s="89"/>
      <c r="E61" s="90"/>
      <c r="F61" s="89"/>
      <c r="H61" s="2"/>
      <c r="I61" s="2"/>
    </row>
    <row r="62" spans="1:9" s="87" customFormat="1" ht="16.5" customHeight="1" x14ac:dyDescent="0.2">
      <c r="A62" s="81"/>
      <c r="B62" s="72"/>
      <c r="C62" s="91"/>
      <c r="D62" s="91"/>
      <c r="E62" s="92"/>
      <c r="F62" s="91"/>
      <c r="H62" s="2"/>
      <c r="I62" s="2"/>
    </row>
    <row r="63" spans="1:9" s="87" customFormat="1" ht="16.5" customHeight="1" x14ac:dyDescent="0.2">
      <c r="A63" s="81"/>
      <c r="B63" s="72"/>
      <c r="C63" s="91"/>
      <c r="D63" s="91"/>
      <c r="E63" s="92"/>
      <c r="F63" s="91"/>
      <c r="H63" s="2"/>
      <c r="I63" s="2"/>
    </row>
    <row r="65" spans="1:9" s="87" customFormat="1" ht="16.5" customHeight="1" x14ac:dyDescent="0.2">
      <c r="A65" s="81"/>
      <c r="B65" s="83"/>
      <c r="C65" s="81"/>
      <c r="D65" s="90"/>
      <c r="E65" s="90"/>
      <c r="F65" s="89"/>
      <c r="H65" s="2"/>
      <c r="I65" s="2"/>
    </row>
    <row r="66" spans="1:9" s="87" customFormat="1" ht="16.5" customHeight="1" x14ac:dyDescent="0.2">
      <c r="A66" s="81"/>
      <c r="B66" s="83"/>
      <c r="C66" s="81"/>
      <c r="D66" s="92"/>
      <c r="E66" s="92"/>
      <c r="F66" s="91"/>
      <c r="H66" s="2"/>
      <c r="I66" s="2"/>
    </row>
    <row r="67" spans="1:9" s="87" customFormat="1" ht="16.5" customHeight="1" x14ac:dyDescent="0.2">
      <c r="A67" s="81"/>
      <c r="B67" s="83"/>
      <c r="C67" s="81"/>
      <c r="D67" s="92"/>
      <c r="E67" s="92"/>
      <c r="F67" s="91"/>
      <c r="H67" s="2"/>
      <c r="I67" s="2"/>
    </row>
    <row r="84" spans="2:7" ht="16.5" customHeight="1" x14ac:dyDescent="0.2">
      <c r="B84" s="81"/>
      <c r="C84" s="84"/>
      <c r="D84" s="85"/>
      <c r="E84" s="86"/>
      <c r="F84" s="87"/>
      <c r="G84" s="93"/>
    </row>
    <row r="85" spans="2:7" ht="16.5" customHeight="1" x14ac:dyDescent="0.2">
      <c r="B85" s="81"/>
      <c r="C85" s="84"/>
      <c r="D85" s="85"/>
      <c r="E85" s="86"/>
      <c r="F85" s="87"/>
      <c r="G85" s="93"/>
    </row>
    <row r="86" spans="2:7" ht="16.5" customHeight="1" x14ac:dyDescent="0.2">
      <c r="B86" s="81"/>
      <c r="C86" s="84"/>
      <c r="D86" s="85"/>
      <c r="E86" s="86"/>
      <c r="F86" s="87"/>
      <c r="G86" s="93"/>
    </row>
    <row r="87" spans="2:7" ht="16.5" customHeight="1" x14ac:dyDescent="0.2">
      <c r="B87" s="81"/>
      <c r="C87" s="84"/>
      <c r="D87" s="85"/>
      <c r="E87" s="86"/>
      <c r="F87" s="87"/>
      <c r="G87" s="93"/>
    </row>
    <row r="88" spans="2:7" ht="16.5" customHeight="1" x14ac:dyDescent="0.2">
      <c r="B88" s="81"/>
      <c r="C88" s="84"/>
      <c r="D88" s="85"/>
      <c r="E88" s="86"/>
      <c r="F88" s="87"/>
      <c r="G88" s="93"/>
    </row>
    <row r="89" spans="2:7" ht="16.5" customHeight="1" x14ac:dyDescent="0.2">
      <c r="B89" s="81"/>
      <c r="C89" s="84"/>
      <c r="D89" s="85"/>
      <c r="E89" s="86"/>
      <c r="F89" s="87"/>
      <c r="G89" s="93"/>
    </row>
    <row r="90" spans="2:7" ht="16.5" customHeight="1" x14ac:dyDescent="0.2">
      <c r="B90" s="81"/>
      <c r="C90" s="84"/>
      <c r="D90" s="85"/>
      <c r="E90" s="86"/>
      <c r="F90" s="87"/>
      <c r="G90" s="93"/>
    </row>
    <row r="91" spans="2:7" ht="16.5" customHeight="1" x14ac:dyDescent="0.2">
      <c r="B91" s="81"/>
      <c r="C91" s="84"/>
      <c r="D91" s="85"/>
      <c r="E91" s="86"/>
      <c r="F91" s="87"/>
      <c r="G91" s="93"/>
    </row>
    <row r="92" spans="2:7" ht="16.5" customHeight="1" x14ac:dyDescent="0.2">
      <c r="B92" s="81"/>
      <c r="C92" s="84"/>
      <c r="D92" s="85"/>
      <c r="E92" s="86"/>
      <c r="F92" s="87"/>
      <c r="G92" s="93"/>
    </row>
    <row r="93" spans="2:7" ht="16.5" customHeight="1" x14ac:dyDescent="0.2">
      <c r="B93" s="81"/>
      <c r="C93" s="84"/>
      <c r="D93" s="85"/>
      <c r="E93" s="86"/>
      <c r="F93" s="87"/>
      <c r="G93" s="93"/>
    </row>
    <row r="94" spans="2:7" ht="16.5" customHeight="1" x14ac:dyDescent="0.2">
      <c r="B94" s="81"/>
      <c r="C94" s="84"/>
      <c r="D94" s="85"/>
      <c r="E94" s="86"/>
      <c r="F94" s="87"/>
      <c r="G94" s="93"/>
    </row>
    <row r="95" spans="2:7" ht="16.5" customHeight="1" x14ac:dyDescent="0.2">
      <c r="B95" s="81"/>
      <c r="C95" s="84"/>
      <c r="D95" s="85"/>
      <c r="E95" s="86"/>
      <c r="F95" s="87"/>
      <c r="G95" s="93"/>
    </row>
    <row r="96" spans="2:7" ht="16.5" customHeight="1" x14ac:dyDescent="0.2">
      <c r="B96" s="81"/>
      <c r="C96" s="84"/>
      <c r="D96" s="85"/>
      <c r="E96" s="86"/>
      <c r="F96" s="87"/>
      <c r="G96" s="93"/>
    </row>
  </sheetData>
  <sheetProtection formatCells="0" formatColumns="0" formatRows="0" selectLockedCells="1"/>
  <autoFilter ref="A9:D58"/>
  <mergeCells count="8">
    <mergeCell ref="B1:D1"/>
    <mergeCell ref="B2:G2"/>
    <mergeCell ref="E10:F10"/>
    <mergeCell ref="B55:D55"/>
    <mergeCell ref="E55:F55"/>
    <mergeCell ref="E11:F11"/>
    <mergeCell ref="E20:F20"/>
    <mergeCell ref="E39:F39"/>
  </mergeCells>
  <printOptions horizontalCentered="1"/>
  <pageMargins left="0.23622047244094491" right="0.23622047244094491" top="0.55118110236220474" bottom="0.55118110236220474" header="0.51181102362204722" footer="0.31496062992125984"/>
  <pageSetup paperSize="9" scale="64" firstPageNumber="0" fitToWidth="0" fitToHeight="0" orientation="landscape" r:id="rId1"/>
  <headerFooter alignWithMargins="0">
    <oddFooter>&amp;R&amp;9PÁG. &amp;P/&amp;N</oddFooter>
  </headerFooter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20</vt:i4>
      </vt:variant>
    </vt:vector>
  </HeadingPairs>
  <TitlesOfParts>
    <vt:vector size="21" baseType="lpstr">
      <vt:lpstr>MODELO DE ORÇAMENTO</vt:lpstr>
      <vt:lpstr>'MODELO DE ORÇAMENTO'!__xlnm_Print_Area_1</vt:lpstr>
      <vt:lpstr>'MODELO DE ORÇAMENTO'!__xlnm_Print_Titles_1</vt:lpstr>
      <vt:lpstr>'MODELO DE ORÇAMENTO'!Area_de_impressao</vt:lpstr>
      <vt:lpstr>'MODELO DE ORÇAMENTO'!Excel_BuiltIn_Print_Area</vt:lpstr>
      <vt:lpstr>'MODELO DE ORÇAMENTO'!Titulos_de_impressao</vt:lpstr>
      <vt:lpstr>'MODELO DE ORÇAMENTO'!Z_29968698_A86A_456F_9240_BB3FE00129DB__wvu_FilterData</vt:lpstr>
      <vt:lpstr>'MODELO DE ORÇAMENTO'!Z_30999B9E_2E65_4663_976F_9A54CE05102E__wvu_FilterData</vt:lpstr>
      <vt:lpstr>'MODELO DE ORÇAMENTO'!Z_30999B9E_2E65_4663_976F_9A54CE05102E__wvu_PrintArea</vt:lpstr>
      <vt:lpstr>'MODELO DE ORÇAMENTO'!Z_30999B9E_2E65_4663_976F_9A54CE05102E__wvu_PrintTitles</vt:lpstr>
      <vt:lpstr>'MODELO DE ORÇAMENTO'!Z_37FA8F07_9D7A_418D_BC30_0AE0C3739A19__wvu_FilterData</vt:lpstr>
      <vt:lpstr>'MODELO DE ORÇAMENTO'!Z_50160325_FDD6_4995_897D_2F4F0C6430EC__wvu_FilterData</vt:lpstr>
      <vt:lpstr>'MODELO DE ORÇAMENTO'!Z_50160325_FDD6_4995_897D_2F4F0C6430EC__wvu_PrintArea</vt:lpstr>
      <vt:lpstr>'MODELO DE ORÇAMENTO'!Z_50160325_FDD6_4995_897D_2F4F0C6430EC__wvu_PrintTitles</vt:lpstr>
      <vt:lpstr>'MODELO DE ORÇAMENTO'!Z_51679F6D_52C9_495E_8CE0_A4AA589D4632__wvu_FilterData</vt:lpstr>
      <vt:lpstr>'MODELO DE ORÇAMENTO'!Z_65A89EDC_E2EF_4E49_9370_82AFDB881213__wvu_FilterData</vt:lpstr>
      <vt:lpstr>'MODELO DE ORÇAMENTO'!Z_8EC65F00_94CE_4AAC_901F_0F1A78C19FA2__wvu_FilterData</vt:lpstr>
      <vt:lpstr>'MODELO DE ORÇAMENTO'!Z_CC09A366_C6A3_4857_97A0_64EABF22978D__wvu_FilterData</vt:lpstr>
      <vt:lpstr>'MODELO DE ORÇAMENTO'!Z_CE6D2F78_279A_48FF_B90B_4CA40BF0D3DA__wvu_FilterData</vt:lpstr>
      <vt:lpstr>'MODELO DE ORÇAMENTO'!Z_CE6D2F78_279A_48FF_B90B_4CA40BF0D3DA__wvu_PrintArea</vt:lpstr>
      <vt:lpstr>'MODELO DE ORÇAMENTO'!Z_CE6D2F78_279A_48FF_B90B_4CA40BF0D3DA__wvu_PrintTitles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cp:lastPrinted>2021-08-24T14:33:31Z</cp:lastPrinted>
  <dcterms:created xsi:type="dcterms:W3CDTF">2020-12-01T14:16:54Z</dcterms:created>
  <dcterms:modified xsi:type="dcterms:W3CDTF">2021-08-24T14:34:12Z</dcterms:modified>
</cp:coreProperties>
</file>